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0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'Sheet1'!$A$2:$M$56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<sst xmlns="http://schemas.openxmlformats.org/spreadsheetml/2006/main" count="57" uniqueCount="48">
  <si>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   Int. Inc.</t>
  </si>
  <si>
    <t xml:space="preserve">   Dues</t>
  </si>
  <si>
    <t xml:space="preserve">   AYA Expense</t>
  </si>
  <si>
    <t xml:space="preserve">   Dues Solicitation</t>
  </si>
  <si>
    <t xml:space="preserve">   Admin &amp; Misc.</t>
  </si>
  <si>
    <t xml:space="preserve">   Alumni Magazine</t>
  </si>
  <si>
    <t xml:space="preserve">          Sub-total</t>
  </si>
  <si>
    <t xml:space="preserve"> </t>
  </si>
  <si>
    <t>Reunion Expenses</t>
  </si>
  <si>
    <t xml:space="preserve">   Class Book</t>
  </si>
  <si>
    <t xml:space="preserve">   Reunion Subsidy</t>
  </si>
  <si>
    <t xml:space="preserve">   Meetings/Mailings</t>
  </si>
  <si>
    <t>Annual Cash Flow</t>
  </si>
  <si>
    <t>Opening Cash</t>
  </si>
  <si>
    <t>Closing Cash</t>
  </si>
  <si>
    <t># Class Members</t>
  </si>
  <si>
    <t>Class Events</t>
  </si>
  <si>
    <t xml:space="preserve">    Hockey dinner</t>
  </si>
  <si>
    <t xml:space="preserve">    Mini-reunion</t>
  </si>
  <si>
    <t>Annual Income:</t>
  </si>
  <si>
    <t>Annual Expenses</t>
  </si>
  <si>
    <t>Hockey</t>
  </si>
  <si>
    <t xml:space="preserve">   Miscellaneous</t>
  </si>
  <si>
    <t>Receipts</t>
  </si>
  <si>
    <t>Expenses</t>
  </si>
  <si>
    <t>Net gain/(loss)</t>
  </si>
  <si>
    <t>Revised:</t>
  </si>
  <si>
    <t xml:space="preserve">    Class ties</t>
  </si>
  <si>
    <t xml:space="preserve">   Squash Haven</t>
  </si>
  <si>
    <t># Dues Payors</t>
  </si>
  <si>
    <t>Contributors %</t>
  </si>
  <si>
    <t xml:space="preserve">   SFES/URI subsidy</t>
  </si>
  <si>
    <t xml:space="preserve">   Mory's Trust</t>
  </si>
  <si>
    <t>Average dues</t>
  </si>
  <si>
    <t>2016A</t>
  </si>
  <si>
    <t>2017A</t>
  </si>
  <si>
    <t>SF lunch</t>
  </si>
  <si>
    <t>2018A</t>
  </si>
  <si>
    <t>FY16 mailing charge</t>
  </si>
  <si>
    <t xml:space="preserve">  Gate dedication</t>
  </si>
  <si>
    <t xml:space="preserve">   Gate dedication</t>
  </si>
  <si>
    <t>2019A</t>
  </si>
  <si>
    <t>2020A</t>
  </si>
  <si>
    <t xml:space="preserve">    Class Coun. Exp.</t>
  </si>
  <si>
    <t>2021 A</t>
  </si>
  <si>
    <t>2022F</t>
  </si>
  <si>
    <t>2023F</t>
  </si>
  <si>
    <t>2024F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</si>
</sst>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&quot;$&quot;#,##0.00"/>
    <numFmt numFmtId="174" formatCode="[$-409]dddd\,\ mmmm\ dd\,\ yyyy"/>
    <numFmt numFmtId="175" formatCode="[$-409]mmmm\ d\,\ yyyy;@"/>
    <numFmt numFmtId="176" formatCode="[$-409]dd\-mmm\-yy;@"/>
    <numFmt numFmtId="177" formatCode="m/d/yy;@"/>
    <numFmt numFmtId="178" formatCode="[$-409]h:mm:ss\ AM/PM"/>
    <numFmt numFmtId="179" formatCode="0.00_);[Red]\(0.00\)"/>
    <numFmt numFmtId="180" formatCode="[$-F800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0" fontId="6" fillId="0" borderId="1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8" fontId="47" fillId="33" borderId="10" xfId="44" applyNumberFormat="1" applyFont="1" applyFill="1" applyBorder="1" applyAlignment="1">
      <alignment horizontal="right"/>
    </xf>
    <xf numFmtId="8" fontId="8" fillId="33" borderId="10" xfId="44" applyNumberFormat="1" applyFont="1" applyFill="1" applyBorder="1" applyAlignment="1">
      <alignment horizontal="right"/>
    </xf>
    <xf numFmtId="40" fontId="8" fillId="0" borderId="10" xfId="0" applyNumberFormat="1" applyFont="1" applyBorder="1" applyAlignment="1">
      <alignment horizontal="right"/>
    </xf>
    <xf numFmtId="8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8" fontId="10" fillId="0" borderId="10" xfId="0" applyNumberFormat="1" applyFont="1" applyFill="1" applyBorder="1" applyAlignment="1">
      <alignment horizontal="right"/>
    </xf>
    <xf numFmtId="8" fontId="8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10" fontId="10" fillId="0" borderId="10" xfId="0" applyNumberFormat="1" applyFont="1" applyBorder="1" applyAlignment="1">
      <alignment horizontal="right"/>
    </xf>
    <xf numFmtId="44" fontId="9" fillId="33" borderId="10" xfId="0" applyNumberFormat="1" applyFont="1" applyFill="1" applyBorder="1" applyAlignment="1">
      <alignment horizontal="right"/>
    </xf>
    <xf numFmtId="8" fontId="11" fillId="0" borderId="10" xfId="0" applyNumberFormat="1" applyFont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8" fontId="7" fillId="0" borderId="10" xfId="0" applyNumberFormat="1" applyFont="1" applyBorder="1" applyAlignment="1">
      <alignment horizontal="right"/>
    </xf>
    <xf numFmtId="8" fontId="7" fillId="0" borderId="11" xfId="0" applyNumberFormat="1" applyFont="1" applyBorder="1" applyAlignment="1">
      <alignment horizontal="right"/>
    </xf>
    <xf numFmtId="8" fontId="7" fillId="0" borderId="0" xfId="0" applyNumberFormat="1" applyFont="1" applyAlignment="1">
      <alignment horizontal="right"/>
    </xf>
    <xf numFmtId="14" fontId="6" fillId="0" borderId="11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3" fontId="8" fillId="0" borderId="10" xfId="0" applyNumberFormat="1" applyFont="1" applyBorder="1" applyAlignment="1">
      <alignment/>
    </xf>
    <xf numFmtId="8" fontId="9" fillId="0" borderId="10" xfId="0" applyNumberFormat="1" applyFont="1" applyBorder="1" applyAlignment="1">
      <alignment horizontal="center"/>
    </xf>
    <xf numFmtId="8" fontId="10" fillId="0" borderId="10" xfId="0" applyNumberFormat="1" applyFont="1" applyBorder="1" applyAlignment="1">
      <alignment/>
    </xf>
    <xf numFmtId="8" fontId="11" fillId="0" borderId="10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8" fontId="7" fillId="0" borderId="12" xfId="0" applyNumberFormat="1" applyFont="1" applyBorder="1" applyAlignment="1">
      <alignment horizontal="right"/>
    </xf>
    <xf numFmtId="8" fontId="7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center"/>
    </xf>
    <xf numFmtId="6" fontId="10" fillId="0" borderId="0" xfId="0" applyNumberFormat="1" applyFont="1" applyAlignment="1">
      <alignment/>
    </xf>
    <xf numFmtId="6" fontId="8" fillId="33" borderId="10" xfId="44" applyNumberFormat="1" applyFont="1" applyFill="1" applyBorder="1" applyAlignment="1">
      <alignment horizontal="right"/>
    </xf>
    <xf numFmtId="6" fontId="10" fillId="0" borderId="10" xfId="0" applyNumberFormat="1" applyFont="1" applyBorder="1" applyAlignment="1">
      <alignment/>
    </xf>
    <xf numFmtId="6" fontId="47" fillId="33" borderId="10" xfId="44" applyNumberFormat="1" applyFont="1" applyFill="1" applyBorder="1" applyAlignment="1">
      <alignment horizontal="right"/>
    </xf>
    <xf numFmtId="8" fontId="9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>
      <alignment/>
    </xf>
    <xf numFmtId="8" fontId="8" fillId="33" borderId="11" xfId="44" applyNumberFormat="1" applyFont="1" applyFill="1" applyBorder="1" applyAlignment="1">
      <alignment horizontal="right"/>
    </xf>
    <xf numFmtId="8" fontId="47" fillId="33" borderId="11" xfId="44" applyNumberFormat="1" applyFont="1" applyFill="1" applyBorder="1" applyAlignment="1">
      <alignment horizontal="right"/>
    </xf>
    <xf numFmtId="0" fontId="10" fillId="0" borderId="11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8" fontId="11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6" fontId="9" fillId="0" borderId="10" xfId="0" applyNumberFormat="1" applyFont="1" applyBorder="1" applyAlignment="1">
      <alignment horizontal="center"/>
    </xf>
    <xf numFmtId="6" fontId="8" fillId="0" borderId="10" xfId="0" applyNumberFormat="1" applyFont="1" applyBorder="1" applyAlignment="1">
      <alignment/>
    </xf>
    <xf numFmtId="8" fontId="8" fillId="0" borderId="10" xfId="0" applyNumberFormat="1" applyFont="1" applyBorder="1" applyAlignment="1">
      <alignment/>
    </xf>
    <xf numFmtId="6" fontId="11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/>
    </xf>
    <xf numFmtId="8" fontId="1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workbookViewId="0" topLeftCell="A1">
      <selection activeCell="G2" sqref="G2"/>
    </sheetView>
  </sheetViews>
  <sheetFormatPr defaultColWidth="8.8515625" defaultRowHeight="12.75"/>
  <cols>
    <col min="1" max="1" width="39.8515625" style="1" customWidth="1"/>
    <col min="2" max="2" width="9.140625" style="1" hidden="1" customWidth="1"/>
    <col min="3" max="3" width="24.140625" style="27" customWidth="1"/>
    <col min="4" max="4" width="24.140625" style="24" customWidth="1"/>
    <col min="5" max="5" width="24.28125" style="22" customWidth="1"/>
    <col min="6" max="6" width="24.7109375" style="24" customWidth="1"/>
    <col min="7" max="7" width="24.140625" style="24" customWidth="1"/>
    <col min="8" max="8" width="24.8515625" style="34" customWidth="1"/>
    <col min="9" max="9" width="22.00390625" style="34" customWidth="1"/>
    <col min="10" max="12" width="19.7109375" style="41" customWidth="1"/>
  </cols>
  <sheetData>
    <row r="1" ht="25.5">
      <c r="G1" s="58"/>
    </row>
    <row r="2" spans="1:12" s="3" customFormat="1" ht="26.25">
      <c r="A2" s="37"/>
      <c r="B2" s="37" t="s">
        <v>7</v>
      </c>
      <c r="C2" s="40" t="s">
        <v>34</v>
      </c>
      <c r="D2" s="40" t="s">
        <v>35</v>
      </c>
      <c r="E2" s="40" t="s">
        <v>37</v>
      </c>
      <c r="F2" s="31" t="s">
        <v>41</v>
      </c>
      <c r="G2" s="31" t="s">
        <v>42</v>
      </c>
      <c r="H2" s="45" t="s">
        <v>44</v>
      </c>
      <c r="I2" s="40">
        <v>44561</v>
      </c>
      <c r="J2" s="53" t="s">
        <v>45</v>
      </c>
      <c r="K2" s="53" t="s">
        <v>46</v>
      </c>
      <c r="L2" s="53" t="s">
        <v>47</v>
      </c>
    </row>
    <row r="3" spans="1:12" ht="26.25">
      <c r="A3" s="38" t="s">
        <v>19</v>
      </c>
      <c r="B3" s="38"/>
      <c r="C3" s="14"/>
      <c r="D3" s="13"/>
      <c r="E3" s="13"/>
      <c r="F3" s="13"/>
      <c r="G3" s="13"/>
      <c r="H3" s="46"/>
      <c r="I3" s="32"/>
      <c r="J3" s="43"/>
      <c r="K3" s="43"/>
      <c r="L3" s="43"/>
    </row>
    <row r="4" spans="1:12" s="2" customFormat="1" ht="26.25">
      <c r="A4" s="38" t="s">
        <v>0</v>
      </c>
      <c r="B4" s="29"/>
      <c r="C4" s="13">
        <v>3446.86</v>
      </c>
      <c r="D4" s="13">
        <v>4338.58</v>
      </c>
      <c r="E4" s="13">
        <v>5265.73</v>
      </c>
      <c r="F4" s="13">
        <v>6210.33</v>
      </c>
      <c r="G4" s="13">
        <v>6347.58</v>
      </c>
      <c r="H4" s="46">
        <v>3386.53</v>
      </c>
      <c r="I4" s="32"/>
      <c r="J4" s="43">
        <v>3400</v>
      </c>
      <c r="K4" s="43">
        <v>5000</v>
      </c>
      <c r="L4" s="43">
        <v>6000</v>
      </c>
    </row>
    <row r="5" spans="1:12" s="2" customFormat="1" ht="26.25">
      <c r="A5" s="38" t="s">
        <v>1</v>
      </c>
      <c r="B5" s="29"/>
      <c r="C5" s="13">
        <v>29586</v>
      </c>
      <c r="D5" s="13">
        <v>28175</v>
      </c>
      <c r="E5" s="13">
        <v>30731</v>
      </c>
      <c r="F5" s="13">
        <v>34477</v>
      </c>
      <c r="G5" s="15">
        <v>27779</v>
      </c>
      <c r="H5" s="46">
        <v>29599</v>
      </c>
      <c r="I5" s="32">
        <v>6992</v>
      </c>
      <c r="J5" s="43">
        <v>29000</v>
      </c>
      <c r="K5" s="43">
        <v>30000</v>
      </c>
      <c r="L5" s="43">
        <v>32000</v>
      </c>
    </row>
    <row r="6" spans="1:12" s="2" customFormat="1" ht="26.25">
      <c r="A6" s="38" t="s">
        <v>39</v>
      </c>
      <c r="B6" s="29"/>
      <c r="C6" s="13"/>
      <c r="D6" s="13"/>
      <c r="E6" s="13">
        <v>3078</v>
      </c>
      <c r="F6" s="13"/>
      <c r="G6" s="13"/>
      <c r="H6" s="46"/>
      <c r="I6" s="32"/>
      <c r="J6" s="43"/>
      <c r="K6" s="43"/>
      <c r="L6" s="43"/>
    </row>
    <row r="7" spans="1:12" s="2" customFormat="1" ht="26.25">
      <c r="A7" s="38" t="s">
        <v>22</v>
      </c>
      <c r="B7" s="29"/>
      <c r="C7" s="13">
        <v>4006.17</v>
      </c>
      <c r="D7" s="13"/>
      <c r="E7" s="13">
        <v>29.67</v>
      </c>
      <c r="F7" s="13"/>
      <c r="G7" s="13"/>
      <c r="H7" s="46"/>
      <c r="I7" s="32"/>
      <c r="J7" s="43"/>
      <c r="K7" s="43"/>
      <c r="L7" s="43"/>
    </row>
    <row r="8" spans="1:12" ht="26.25">
      <c r="A8" s="38" t="s">
        <v>6</v>
      </c>
      <c r="B8" s="38"/>
      <c r="C8" s="11">
        <f aca="true" t="shared" si="0" ref="C8:L8">SUM(C4:C7)</f>
        <v>37039.03</v>
      </c>
      <c r="D8" s="11">
        <f t="shared" si="0"/>
        <v>32513.58</v>
      </c>
      <c r="E8" s="11">
        <f t="shared" si="0"/>
        <v>39104.399999999994</v>
      </c>
      <c r="F8" s="11">
        <f t="shared" si="0"/>
        <v>40687.33</v>
      </c>
      <c r="G8" s="11">
        <f t="shared" si="0"/>
        <v>34126.58</v>
      </c>
      <c r="H8" s="47">
        <f t="shared" si="0"/>
        <v>32985.53</v>
      </c>
      <c r="I8" s="11">
        <f t="shared" si="0"/>
        <v>6992</v>
      </c>
      <c r="J8" s="42">
        <f t="shared" si="0"/>
        <v>32400</v>
      </c>
      <c r="K8" s="42">
        <f t="shared" si="0"/>
        <v>35000</v>
      </c>
      <c r="L8" s="42">
        <f t="shared" si="0"/>
        <v>38000</v>
      </c>
    </row>
    <row r="9" spans="1:12" ht="26.25">
      <c r="A9" s="38"/>
      <c r="B9" s="38"/>
      <c r="C9" s="13"/>
      <c r="D9" s="13"/>
      <c r="E9" s="13"/>
      <c r="F9" s="13"/>
      <c r="G9" s="13"/>
      <c r="H9" s="46"/>
      <c r="I9" s="32"/>
      <c r="J9" s="43"/>
      <c r="K9" s="43"/>
      <c r="L9" s="43"/>
    </row>
    <row r="10" spans="1:12" ht="26.25">
      <c r="A10" s="38" t="s">
        <v>20</v>
      </c>
      <c r="B10" s="38"/>
      <c r="C10" s="13"/>
      <c r="D10" s="13"/>
      <c r="E10" s="13"/>
      <c r="F10" s="13"/>
      <c r="G10" s="13"/>
      <c r="H10" s="46"/>
      <c r="I10" s="32"/>
      <c r="J10" s="43"/>
      <c r="K10" s="43"/>
      <c r="L10" s="43"/>
    </row>
    <row r="11" spans="1:12" s="2" customFormat="1" ht="26.25">
      <c r="A11" s="38" t="s">
        <v>2</v>
      </c>
      <c r="B11" s="29"/>
      <c r="C11" s="13">
        <v>-2000</v>
      </c>
      <c r="D11" s="13">
        <v>-2000</v>
      </c>
      <c r="E11" s="13">
        <v>-2000</v>
      </c>
      <c r="F11" s="13">
        <v>-2000</v>
      </c>
      <c r="G11" s="13">
        <v>-2000</v>
      </c>
      <c r="H11" s="46">
        <v>-2000</v>
      </c>
      <c r="I11" s="32"/>
      <c r="J11" s="43">
        <v>-2000</v>
      </c>
      <c r="K11" s="43">
        <v>-2000</v>
      </c>
      <c r="L11" s="43">
        <v>-2000</v>
      </c>
    </row>
    <row r="12" spans="1:12" s="2" customFormat="1" ht="26.25">
      <c r="A12" s="38" t="s">
        <v>3</v>
      </c>
      <c r="B12" s="29"/>
      <c r="C12" s="13">
        <v>-1751.57</v>
      </c>
      <c r="D12" s="13">
        <v>-1695.99</v>
      </c>
      <c r="E12" s="13">
        <v>-1689.91</v>
      </c>
      <c r="F12" s="13">
        <v>-1679.42</v>
      </c>
      <c r="G12" s="13">
        <v>-1755.37</v>
      </c>
      <c r="H12" s="46">
        <v>-1510.86</v>
      </c>
      <c r="I12" s="32">
        <v>-904.81</v>
      </c>
      <c r="J12" s="43">
        <v>-1500</v>
      </c>
      <c r="K12" s="43">
        <v>-1500</v>
      </c>
      <c r="L12" s="43">
        <v>-1500</v>
      </c>
    </row>
    <row r="13" spans="1:12" s="2" customFormat="1" ht="26.25">
      <c r="A13" s="38" t="s">
        <v>4</v>
      </c>
      <c r="B13" s="29"/>
      <c r="C13" s="13">
        <v>-1007.39</v>
      </c>
      <c r="D13" s="13">
        <v>-727.18</v>
      </c>
      <c r="E13" s="13">
        <v>-1064.37</v>
      </c>
      <c r="F13" s="13">
        <v>-14.79</v>
      </c>
      <c r="G13" s="13">
        <v>-480.48</v>
      </c>
      <c r="H13" s="46">
        <v>-134.37</v>
      </c>
      <c r="I13" s="32">
        <v>-1155</v>
      </c>
      <c r="J13" s="43">
        <v>-750</v>
      </c>
      <c r="K13" s="43">
        <v>-750</v>
      </c>
      <c r="L13" s="43">
        <v>-750</v>
      </c>
    </row>
    <row r="14" spans="1:12" s="2" customFormat="1" ht="26.25">
      <c r="A14" s="38" t="s">
        <v>5</v>
      </c>
      <c r="B14" s="29"/>
      <c r="C14" s="13">
        <v>-635.5</v>
      </c>
      <c r="D14" s="13">
        <v>-507</v>
      </c>
      <c r="E14" s="13">
        <v>-635</v>
      </c>
      <c r="F14" s="13">
        <v>-589</v>
      </c>
      <c r="G14" s="13">
        <v>-604.5</v>
      </c>
      <c r="H14" s="46">
        <v>-558</v>
      </c>
      <c r="I14" s="32"/>
      <c r="J14" s="43">
        <v>-600</v>
      </c>
      <c r="K14" s="43">
        <v>-600</v>
      </c>
      <c r="L14" s="43">
        <v>-600</v>
      </c>
    </row>
    <row r="15" spans="1:12" s="2" customFormat="1" ht="26.25">
      <c r="A15" s="38" t="s">
        <v>28</v>
      </c>
      <c r="B15" s="29"/>
      <c r="C15" s="13">
        <v>-1500</v>
      </c>
      <c r="D15" s="13">
        <v>-2000</v>
      </c>
      <c r="E15" s="13">
        <v>-4000</v>
      </c>
      <c r="F15" s="13">
        <v>-4000</v>
      </c>
      <c r="G15" s="13">
        <v>-4000</v>
      </c>
      <c r="H15" s="46">
        <v>-4000</v>
      </c>
      <c r="I15" s="32"/>
      <c r="J15" s="43">
        <v>-4000</v>
      </c>
      <c r="K15" s="43">
        <v>-4000</v>
      </c>
      <c r="L15" s="43">
        <v>-4000</v>
      </c>
    </row>
    <row r="16" spans="1:12" s="2" customFormat="1" ht="26.25">
      <c r="A16" s="38" t="s">
        <v>31</v>
      </c>
      <c r="B16" s="29"/>
      <c r="C16" s="13">
        <v>-8000</v>
      </c>
      <c r="D16" s="13">
        <v>-8000</v>
      </c>
      <c r="E16" s="13">
        <v>-8000</v>
      </c>
      <c r="F16" s="13">
        <v>-8000</v>
      </c>
      <c r="G16" s="13">
        <v>-8000</v>
      </c>
      <c r="H16" s="46">
        <v>-8000</v>
      </c>
      <c r="I16" s="32"/>
      <c r="J16" s="43">
        <v>-8000</v>
      </c>
      <c r="K16" s="43">
        <v>-8000</v>
      </c>
      <c r="L16" s="43">
        <v>-8000</v>
      </c>
    </row>
    <row r="17" spans="1:12" s="2" customFormat="1" ht="26.25">
      <c r="A17" s="38" t="s">
        <v>32</v>
      </c>
      <c r="B17" s="29"/>
      <c r="C17" s="13">
        <v>-1000</v>
      </c>
      <c r="D17" s="13"/>
      <c r="E17" s="13"/>
      <c r="F17" s="13"/>
      <c r="G17" s="13"/>
      <c r="H17" s="46"/>
      <c r="I17" s="32"/>
      <c r="J17" s="43"/>
      <c r="K17" s="43"/>
      <c r="L17" s="43"/>
    </row>
    <row r="18" spans="1:12" s="2" customFormat="1" ht="26.25">
      <c r="A18" s="38" t="s">
        <v>40</v>
      </c>
      <c r="B18" s="29"/>
      <c r="C18" s="13"/>
      <c r="D18" s="13"/>
      <c r="E18" s="13">
        <v>-2956.87</v>
      </c>
      <c r="F18" s="13"/>
      <c r="G18" s="13"/>
      <c r="H18" s="46"/>
      <c r="I18" s="32"/>
      <c r="J18" s="43"/>
      <c r="K18" s="43"/>
      <c r="L18" s="43"/>
    </row>
    <row r="19" spans="1:12" ht="26.25">
      <c r="A19" s="38" t="s">
        <v>6</v>
      </c>
      <c r="B19" s="38"/>
      <c r="C19" s="10">
        <f>SUM(C11:C17)</f>
        <v>-15894.46</v>
      </c>
      <c r="D19" s="10">
        <f>SUM(D11:D17)</f>
        <v>-14930.17</v>
      </c>
      <c r="E19" s="10">
        <f aca="true" t="shared" si="1" ref="E19:L19">SUM(E11:E18)</f>
        <v>-20346.149999999998</v>
      </c>
      <c r="F19" s="10">
        <f t="shared" si="1"/>
        <v>-16283.21</v>
      </c>
      <c r="G19" s="10">
        <f t="shared" si="1"/>
        <v>-16840.35</v>
      </c>
      <c r="H19" s="48">
        <f t="shared" si="1"/>
        <v>-16203.23</v>
      </c>
      <c r="I19" s="10">
        <f t="shared" si="1"/>
        <v>-2059.81</v>
      </c>
      <c r="J19" s="44">
        <f t="shared" si="1"/>
        <v>-16850</v>
      </c>
      <c r="K19" s="44">
        <f t="shared" si="1"/>
        <v>-16850</v>
      </c>
      <c r="L19" s="44">
        <f t="shared" si="1"/>
        <v>-16850</v>
      </c>
    </row>
    <row r="20" spans="1:12" ht="26.25">
      <c r="A20" s="38"/>
      <c r="B20" s="38"/>
      <c r="C20" s="13"/>
      <c r="D20" s="13"/>
      <c r="E20" s="13"/>
      <c r="F20" s="13"/>
      <c r="G20" s="13"/>
      <c r="H20" s="46"/>
      <c r="I20" s="32"/>
      <c r="J20" s="43"/>
      <c r="K20" s="43"/>
      <c r="L20" s="43"/>
    </row>
    <row r="21" spans="1:12" ht="26.25">
      <c r="A21" s="38" t="s">
        <v>16</v>
      </c>
      <c r="B21" s="38"/>
      <c r="C21" s="13"/>
      <c r="D21" s="13"/>
      <c r="E21" s="13"/>
      <c r="F21" s="13"/>
      <c r="G21" s="13"/>
      <c r="H21" s="46"/>
      <c r="I21" s="32"/>
      <c r="J21" s="43"/>
      <c r="K21" s="43"/>
      <c r="L21" s="43"/>
    </row>
    <row r="22" spans="1:12" s="2" customFormat="1" ht="26.25">
      <c r="A22" s="38" t="s">
        <v>17</v>
      </c>
      <c r="B22" s="29"/>
      <c r="C22" s="13">
        <v>942</v>
      </c>
      <c r="D22" s="13">
        <v>19.7</v>
      </c>
      <c r="E22" s="13"/>
      <c r="F22" s="13">
        <v>-1095</v>
      </c>
      <c r="G22" s="13">
        <v>498.8</v>
      </c>
      <c r="H22" s="46"/>
      <c r="I22" s="32"/>
      <c r="J22" s="43"/>
      <c r="K22" s="43"/>
      <c r="L22" s="43"/>
    </row>
    <row r="23" spans="1:12" s="2" customFormat="1" ht="26.25">
      <c r="A23" s="38" t="s">
        <v>18</v>
      </c>
      <c r="B23" s="29"/>
      <c r="C23" s="13"/>
      <c r="D23" s="13"/>
      <c r="E23" s="13"/>
      <c r="F23" s="13"/>
      <c r="G23" s="13"/>
      <c r="H23" s="46"/>
      <c r="I23" s="32"/>
      <c r="J23" s="43"/>
      <c r="K23" s="43"/>
      <c r="L23" s="43"/>
    </row>
    <row r="24" spans="1:12" s="2" customFormat="1" ht="26.25">
      <c r="A24" s="38" t="s">
        <v>43</v>
      </c>
      <c r="B24" s="29"/>
      <c r="C24" s="13">
        <v>-993.6</v>
      </c>
      <c r="D24" s="13"/>
      <c r="E24" s="13"/>
      <c r="F24" s="13">
        <v>-564.25</v>
      </c>
      <c r="G24" s="13">
        <v>-1869.2</v>
      </c>
      <c r="H24" s="46"/>
      <c r="I24" s="32"/>
      <c r="J24" s="43"/>
      <c r="K24" s="43"/>
      <c r="L24" s="43"/>
    </row>
    <row r="25" spans="1:12" s="2" customFormat="1" ht="26.25">
      <c r="A25" s="38" t="s">
        <v>27</v>
      </c>
      <c r="B25" s="29"/>
      <c r="C25" s="13"/>
      <c r="D25" s="13"/>
      <c r="E25" s="13"/>
      <c r="F25" s="13"/>
      <c r="G25" s="13"/>
      <c r="H25" s="46"/>
      <c r="I25" s="32"/>
      <c r="J25" s="43"/>
      <c r="K25" s="43"/>
      <c r="L25" s="43"/>
    </row>
    <row r="26" spans="1:12" ht="26.25">
      <c r="A26" s="38" t="s">
        <v>6</v>
      </c>
      <c r="B26" s="38"/>
      <c r="C26" s="11">
        <f aca="true" t="shared" si="2" ref="C26:I26">SUM(C22:C25)</f>
        <v>-51.60000000000002</v>
      </c>
      <c r="D26" s="11">
        <f t="shared" si="2"/>
        <v>19.7</v>
      </c>
      <c r="E26" s="11">
        <f t="shared" si="2"/>
        <v>0</v>
      </c>
      <c r="F26" s="11">
        <f t="shared" si="2"/>
        <v>-1659.25</v>
      </c>
      <c r="G26" s="11">
        <f t="shared" si="2"/>
        <v>-1370.4</v>
      </c>
      <c r="H26" s="47">
        <f t="shared" si="2"/>
        <v>0</v>
      </c>
      <c r="I26" s="11">
        <f t="shared" si="2"/>
        <v>0</v>
      </c>
      <c r="J26" s="54"/>
      <c r="K26" s="54">
        <v>-1500</v>
      </c>
      <c r="L26" s="54">
        <v>-1500</v>
      </c>
    </row>
    <row r="27" spans="1:12" ht="26.25">
      <c r="A27" s="38"/>
      <c r="B27" s="38"/>
      <c r="C27" s="13"/>
      <c r="D27" s="13"/>
      <c r="E27" s="13"/>
      <c r="F27" s="13"/>
      <c r="G27" s="13"/>
      <c r="H27" s="46"/>
      <c r="I27" s="32"/>
      <c r="J27" s="43"/>
      <c r="K27" s="43"/>
      <c r="L27" s="43"/>
    </row>
    <row r="28" spans="1:12" ht="26.25">
      <c r="A28" s="38" t="s">
        <v>8</v>
      </c>
      <c r="B28" s="38"/>
      <c r="C28" s="13"/>
      <c r="D28" s="13"/>
      <c r="E28" s="13"/>
      <c r="F28" s="13"/>
      <c r="G28" s="13"/>
      <c r="H28" s="46"/>
      <c r="I28" s="32"/>
      <c r="J28" s="43"/>
      <c r="K28" s="43"/>
      <c r="L28" s="43"/>
    </row>
    <row r="29" spans="1:12" s="2" customFormat="1" ht="26.25">
      <c r="A29" s="38" t="s">
        <v>9</v>
      </c>
      <c r="B29" s="29"/>
      <c r="C29" s="13"/>
      <c r="D29" s="13"/>
      <c r="E29" s="13"/>
      <c r="F29" s="13"/>
      <c r="G29" s="13"/>
      <c r="H29" s="46"/>
      <c r="I29" s="32"/>
      <c r="J29" s="43"/>
      <c r="K29" s="43"/>
      <c r="L29" s="43"/>
    </row>
    <row r="30" spans="1:12" s="2" customFormat="1" ht="26.25">
      <c r="A30" s="38" t="s">
        <v>10</v>
      </c>
      <c r="B30" s="29"/>
      <c r="C30" s="13"/>
      <c r="D30" s="13"/>
      <c r="E30" s="13"/>
      <c r="F30" s="13"/>
      <c r="G30" s="13">
        <v>-85581.24</v>
      </c>
      <c r="H30" s="46"/>
      <c r="I30" s="32"/>
      <c r="J30" s="43"/>
      <c r="K30" s="43"/>
      <c r="L30" s="43">
        <v>-85000</v>
      </c>
    </row>
    <row r="31" spans="1:12" s="2" customFormat="1" ht="26.25">
      <c r="A31" s="38" t="s">
        <v>11</v>
      </c>
      <c r="B31" s="29"/>
      <c r="C31" s="13"/>
      <c r="D31" s="13"/>
      <c r="E31" s="13"/>
      <c r="F31" s="13">
        <v>-1205.4</v>
      </c>
      <c r="G31" s="13">
        <v>-4938.75</v>
      </c>
      <c r="H31" s="46"/>
      <c r="I31" s="32"/>
      <c r="J31" s="43"/>
      <c r="K31" s="43"/>
      <c r="L31" s="43">
        <v>-5000</v>
      </c>
    </row>
    <row r="32" spans="1:12" ht="26.25">
      <c r="A32" s="38" t="s">
        <v>6</v>
      </c>
      <c r="B32" s="38"/>
      <c r="C32" s="11">
        <f aca="true" t="shared" si="3" ref="C32:L32">SUM(C29:C31)</f>
        <v>0</v>
      </c>
      <c r="D32" s="11">
        <f t="shared" si="3"/>
        <v>0</v>
      </c>
      <c r="E32" s="11">
        <f t="shared" si="3"/>
        <v>0</v>
      </c>
      <c r="F32" s="11">
        <f t="shared" si="3"/>
        <v>-1205.4</v>
      </c>
      <c r="G32" s="11">
        <f t="shared" si="3"/>
        <v>-90519.99</v>
      </c>
      <c r="H32" s="47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42">
        <f t="shared" si="3"/>
        <v>-90000</v>
      </c>
    </row>
    <row r="33" spans="1:12" ht="26.25">
      <c r="A33" s="38"/>
      <c r="B33" s="38"/>
      <c r="C33" s="11"/>
      <c r="D33" s="11"/>
      <c r="E33" s="11"/>
      <c r="F33" s="13"/>
      <c r="G33" s="13"/>
      <c r="H33" s="46"/>
      <c r="I33" s="32"/>
      <c r="J33" s="43"/>
      <c r="K33" s="43"/>
      <c r="L33" s="43"/>
    </row>
    <row r="34" spans="1:12" ht="26.25">
      <c r="A34" s="38" t="s">
        <v>38</v>
      </c>
      <c r="B34" s="38"/>
      <c r="C34" s="11"/>
      <c r="D34" s="11">
        <v>-3042.96</v>
      </c>
      <c r="E34" s="11"/>
      <c r="F34" s="13"/>
      <c r="G34" s="13"/>
      <c r="H34" s="46"/>
      <c r="I34" s="32"/>
      <c r="J34" s="43"/>
      <c r="K34" s="43"/>
      <c r="L34" s="43"/>
    </row>
    <row r="35" spans="1:12" ht="26.25">
      <c r="A35" s="38"/>
      <c r="B35" s="38"/>
      <c r="C35" s="13"/>
      <c r="D35" s="13"/>
      <c r="E35" s="13"/>
      <c r="F35" s="13"/>
      <c r="G35" s="13"/>
      <c r="H35" s="46"/>
      <c r="I35" s="32"/>
      <c r="J35" s="43"/>
      <c r="K35" s="43"/>
      <c r="L35" s="43"/>
    </row>
    <row r="36" spans="1:12" ht="26.25">
      <c r="A36" s="38" t="s">
        <v>12</v>
      </c>
      <c r="B36" s="38"/>
      <c r="C36" s="11">
        <f>SUM(C8+C19+C26+C32)</f>
        <v>21092.97</v>
      </c>
      <c r="D36" s="11">
        <f>SUM(D8+D19+D26+D32+D34)</f>
        <v>14560.150000000005</v>
      </c>
      <c r="E36" s="11">
        <f aca="true" t="shared" si="4" ref="E36:L36">SUM(E8+E19+E26+E32)</f>
        <v>18758.249999999996</v>
      </c>
      <c r="F36" s="11">
        <f t="shared" si="4"/>
        <v>21539.47</v>
      </c>
      <c r="G36" s="11">
        <f t="shared" si="4"/>
        <v>-74604.16</v>
      </c>
      <c r="H36" s="47">
        <f t="shared" si="4"/>
        <v>16782.3</v>
      </c>
      <c r="I36" s="11">
        <f t="shared" si="4"/>
        <v>4932.1900000000005</v>
      </c>
      <c r="J36" s="42">
        <f t="shared" si="4"/>
        <v>15550</v>
      </c>
      <c r="K36" s="42">
        <f t="shared" si="4"/>
        <v>16650</v>
      </c>
      <c r="L36" s="42">
        <f t="shared" si="4"/>
        <v>-70350</v>
      </c>
    </row>
    <row r="37" spans="1:12" ht="26.25">
      <c r="A37" s="38"/>
      <c r="B37" s="38"/>
      <c r="C37" s="13"/>
      <c r="D37" s="13"/>
      <c r="E37" s="13"/>
      <c r="F37" s="13"/>
      <c r="G37" s="13"/>
      <c r="H37" s="46"/>
      <c r="I37" s="32"/>
      <c r="J37" s="43"/>
      <c r="K37" s="43"/>
      <c r="L37" s="43"/>
    </row>
    <row r="38" spans="1:12" ht="26.25">
      <c r="A38" s="38" t="s">
        <v>13</v>
      </c>
      <c r="B38" s="38"/>
      <c r="C38" s="11">
        <v>56468.26</v>
      </c>
      <c r="D38" s="16">
        <v>77561.23</v>
      </c>
      <c r="E38" s="16">
        <v>92121.38</v>
      </c>
      <c r="F38" s="16">
        <v>110879.63</v>
      </c>
      <c r="G38" s="16">
        <v>132419.1</v>
      </c>
      <c r="H38" s="47">
        <v>57814.94</v>
      </c>
      <c r="I38" s="55">
        <v>74597.24</v>
      </c>
      <c r="J38" s="54">
        <v>79529</v>
      </c>
      <c r="K38" s="54">
        <v>95079</v>
      </c>
      <c r="L38" s="54">
        <v>111729</v>
      </c>
    </row>
    <row r="39" spans="1:12" ht="26.25">
      <c r="A39" s="38" t="s">
        <v>14</v>
      </c>
      <c r="B39" s="38"/>
      <c r="C39" s="11">
        <f aca="true" t="shared" si="5" ref="C39:K39">SUM(C38+C36)</f>
        <v>77561.23000000001</v>
      </c>
      <c r="D39" s="11">
        <f t="shared" si="5"/>
        <v>92121.38</v>
      </c>
      <c r="E39" s="11">
        <f t="shared" si="5"/>
        <v>110879.63</v>
      </c>
      <c r="F39" s="11">
        <f t="shared" si="5"/>
        <v>132419.1</v>
      </c>
      <c r="G39" s="11">
        <f t="shared" si="5"/>
        <v>57814.94</v>
      </c>
      <c r="H39" s="47">
        <f t="shared" si="5"/>
        <v>74597.24</v>
      </c>
      <c r="I39" s="11">
        <f t="shared" si="5"/>
        <v>79529.43000000001</v>
      </c>
      <c r="J39" s="42">
        <f t="shared" si="5"/>
        <v>95079</v>
      </c>
      <c r="K39" s="42">
        <f t="shared" si="5"/>
        <v>111729</v>
      </c>
      <c r="L39" s="42">
        <f>SUM(L38+L36)</f>
        <v>41379</v>
      </c>
    </row>
    <row r="40" spans="1:12" ht="26.25">
      <c r="A40" s="38"/>
      <c r="B40" s="38"/>
      <c r="C40" s="13"/>
      <c r="D40" s="13"/>
      <c r="E40" s="13"/>
      <c r="F40" s="13"/>
      <c r="G40" s="13"/>
      <c r="H40" s="46"/>
      <c r="I40" s="32"/>
      <c r="J40" s="43"/>
      <c r="K40" s="43"/>
      <c r="L40" s="43"/>
    </row>
    <row r="41" spans="1:12" ht="26.25">
      <c r="A41" s="38" t="s">
        <v>15</v>
      </c>
      <c r="B41" s="38"/>
      <c r="C41" s="17">
        <v>803</v>
      </c>
      <c r="D41" s="39">
        <v>778</v>
      </c>
      <c r="E41" s="17">
        <v>776</v>
      </c>
      <c r="F41" s="17">
        <v>761</v>
      </c>
      <c r="G41" s="17">
        <v>745</v>
      </c>
      <c r="H41" s="49">
        <v>734</v>
      </c>
      <c r="I41" s="32"/>
      <c r="J41" s="43"/>
      <c r="K41" s="43"/>
      <c r="L41" s="43"/>
    </row>
    <row r="42" spans="1:12" ht="26.25">
      <c r="A42" s="38" t="s">
        <v>29</v>
      </c>
      <c r="B42" s="38"/>
      <c r="C42" s="17">
        <v>303</v>
      </c>
      <c r="D42" s="39">
        <v>286</v>
      </c>
      <c r="E42" s="17">
        <v>297</v>
      </c>
      <c r="F42" s="17">
        <v>298</v>
      </c>
      <c r="G42" s="17">
        <v>266</v>
      </c>
      <c r="H42" s="49">
        <v>279</v>
      </c>
      <c r="I42" s="32"/>
      <c r="J42" s="43"/>
      <c r="K42" s="43"/>
      <c r="L42" s="43"/>
    </row>
    <row r="43" spans="1:12" ht="26.25">
      <c r="A43" s="38" t="s">
        <v>30</v>
      </c>
      <c r="B43" s="38"/>
      <c r="C43" s="18">
        <v>0.3873</v>
      </c>
      <c r="D43" s="18">
        <v>0.3676</v>
      </c>
      <c r="E43" s="18">
        <v>0.383</v>
      </c>
      <c r="F43" s="18">
        <v>0.3916</v>
      </c>
      <c r="G43" s="18">
        <v>0.3571</v>
      </c>
      <c r="H43" s="50">
        <v>0.3801</v>
      </c>
      <c r="I43" s="32"/>
      <c r="J43" s="43"/>
      <c r="K43" s="43"/>
      <c r="L43" s="43"/>
    </row>
    <row r="44" spans="1:12" s="9" customFormat="1" ht="26.25">
      <c r="A44" s="30" t="s">
        <v>33</v>
      </c>
      <c r="B44" s="30"/>
      <c r="C44" s="14">
        <v>97.65</v>
      </c>
      <c r="D44" s="14">
        <v>98.51</v>
      </c>
      <c r="E44" s="13">
        <v>103.47</v>
      </c>
      <c r="F44" s="13">
        <v>115.69</v>
      </c>
      <c r="G44" s="13">
        <v>104.43</v>
      </c>
      <c r="H44" s="46">
        <v>40.33</v>
      </c>
      <c r="I44" s="32"/>
      <c r="J44" s="43"/>
      <c r="K44" s="43"/>
      <c r="L44" s="43"/>
    </row>
    <row r="45" spans="1:12" ht="26.25">
      <c r="A45" s="38"/>
      <c r="B45" s="38"/>
      <c r="C45" s="13"/>
      <c r="D45" s="13"/>
      <c r="E45" s="13"/>
      <c r="F45" s="13"/>
      <c r="G45" s="13"/>
      <c r="H45" s="46"/>
      <c r="I45" s="32"/>
      <c r="J45" s="43"/>
      <c r="K45" s="43"/>
      <c r="L45" s="43"/>
    </row>
    <row r="46" spans="1:12" s="5" customFormat="1" ht="26.25">
      <c r="A46" s="28"/>
      <c r="B46" s="28"/>
      <c r="C46" s="19" t="s">
        <v>21</v>
      </c>
      <c r="D46" s="19" t="s">
        <v>21</v>
      </c>
      <c r="E46" s="20"/>
      <c r="F46" s="19" t="s">
        <v>21</v>
      </c>
      <c r="G46" s="19" t="s">
        <v>21</v>
      </c>
      <c r="H46" s="51"/>
      <c r="I46" s="33"/>
      <c r="J46" s="56"/>
      <c r="K46" s="56"/>
      <c r="L46" s="56"/>
    </row>
    <row r="47" spans="1:12" ht="26.25">
      <c r="A47" s="37" t="s">
        <v>23</v>
      </c>
      <c r="B47" s="38"/>
      <c r="C47" s="13">
        <v>1712</v>
      </c>
      <c r="D47" s="13">
        <v>1853</v>
      </c>
      <c r="E47" s="13"/>
      <c r="F47" s="13">
        <v>725</v>
      </c>
      <c r="G47" s="13">
        <v>2505</v>
      </c>
      <c r="H47" s="46"/>
      <c r="I47" s="32"/>
      <c r="J47" s="43"/>
      <c r="K47" s="43"/>
      <c r="L47" s="43"/>
    </row>
    <row r="48" spans="1:12" ht="26.25">
      <c r="A48" s="37" t="s">
        <v>24</v>
      </c>
      <c r="B48" s="38"/>
      <c r="C48" s="13">
        <v>-770</v>
      </c>
      <c r="D48" s="13">
        <v>-1833.3</v>
      </c>
      <c r="E48" s="13"/>
      <c r="F48" s="13">
        <v>-1820</v>
      </c>
      <c r="G48" s="13">
        <v>-2006.2</v>
      </c>
      <c r="H48" s="46"/>
      <c r="I48" s="32"/>
      <c r="J48" s="43"/>
      <c r="K48" s="43"/>
      <c r="L48" s="43"/>
    </row>
    <row r="49" spans="1:12" ht="26.25">
      <c r="A49" s="37" t="s">
        <v>25</v>
      </c>
      <c r="B49" s="38"/>
      <c r="C49" s="13">
        <v>942</v>
      </c>
      <c r="D49" s="13">
        <v>19.7</v>
      </c>
      <c r="E49" s="13"/>
      <c r="F49" s="13">
        <v>-1095</v>
      </c>
      <c r="G49" s="13">
        <v>498.8</v>
      </c>
      <c r="H49" s="46"/>
      <c r="I49" s="32"/>
      <c r="J49" s="43"/>
      <c r="K49" s="43"/>
      <c r="L49" s="43"/>
    </row>
    <row r="50" spans="1:12" ht="26.25">
      <c r="A50" s="38"/>
      <c r="B50" s="38"/>
      <c r="C50" s="13"/>
      <c r="D50" s="13"/>
      <c r="E50" s="13"/>
      <c r="F50" s="13"/>
      <c r="G50" s="13"/>
      <c r="H50" s="46"/>
      <c r="I50" s="32"/>
      <c r="J50" s="43"/>
      <c r="K50" s="43"/>
      <c r="L50" s="43"/>
    </row>
    <row r="51" spans="1:12" ht="26.25">
      <c r="A51" s="38"/>
      <c r="B51" s="38"/>
      <c r="C51" s="13"/>
      <c r="D51" s="16" t="s">
        <v>36</v>
      </c>
      <c r="E51" s="13"/>
      <c r="F51" s="13"/>
      <c r="G51" s="13"/>
      <c r="H51" s="46"/>
      <c r="I51" s="32"/>
      <c r="J51" s="43"/>
      <c r="K51" s="43"/>
      <c r="L51" s="43"/>
    </row>
    <row r="52" spans="1:12" ht="26.25">
      <c r="A52" s="37" t="s">
        <v>23</v>
      </c>
      <c r="B52" s="38"/>
      <c r="C52" s="13"/>
      <c r="D52" s="13">
        <v>186</v>
      </c>
      <c r="E52" s="13"/>
      <c r="F52" s="13"/>
      <c r="G52" s="13"/>
      <c r="H52" s="46"/>
      <c r="I52" s="32"/>
      <c r="J52" s="43"/>
      <c r="K52" s="43"/>
      <c r="L52" s="43"/>
    </row>
    <row r="53" spans="1:12" ht="26.25">
      <c r="A53" s="37" t="s">
        <v>24</v>
      </c>
      <c r="B53" s="38"/>
      <c r="C53" s="13"/>
      <c r="D53" s="13">
        <v>186</v>
      </c>
      <c r="E53" s="13"/>
      <c r="F53" s="13"/>
      <c r="G53" s="13"/>
      <c r="H53" s="46"/>
      <c r="I53" s="32"/>
      <c r="J53" s="43"/>
      <c r="K53" s="43"/>
      <c r="L53" s="43"/>
    </row>
    <row r="54" spans="1:12" ht="26.25">
      <c r="A54" s="37" t="s">
        <v>25</v>
      </c>
      <c r="B54" s="38"/>
      <c r="C54" s="13"/>
      <c r="D54" s="13">
        <v>0</v>
      </c>
      <c r="E54" s="13"/>
      <c r="F54" s="13"/>
      <c r="G54" s="13"/>
      <c r="H54" s="46"/>
      <c r="I54" s="32"/>
      <c r="J54" s="43"/>
      <c r="K54" s="43"/>
      <c r="L54" s="43"/>
    </row>
    <row r="55" spans="1:12" ht="26.25">
      <c r="A55" s="38"/>
      <c r="B55" s="38"/>
      <c r="C55" s="13"/>
      <c r="D55" s="13"/>
      <c r="E55" s="13"/>
      <c r="F55" s="13"/>
      <c r="G55" s="13"/>
      <c r="H55" s="46"/>
      <c r="I55" s="32"/>
      <c r="J55" s="43"/>
      <c r="K55" s="43"/>
      <c r="L55" s="43"/>
    </row>
    <row r="56" spans="1:12" ht="26.25">
      <c r="A56" s="38"/>
      <c r="B56" s="38"/>
      <c r="C56" s="12"/>
      <c r="D56" s="21"/>
      <c r="E56" s="13"/>
      <c r="F56" s="12"/>
      <c r="G56" s="12" t="s">
        <v>26</v>
      </c>
      <c r="H56" s="52">
        <v>44588</v>
      </c>
      <c r="I56" s="32"/>
      <c r="J56" s="43"/>
      <c r="K56" s="43"/>
      <c r="L56" s="43"/>
    </row>
    <row r="57" spans="1:12" ht="25.5">
      <c r="A57" s="6"/>
      <c r="B57" s="7"/>
      <c r="C57" s="35"/>
      <c r="D57" s="36"/>
      <c r="E57" s="35"/>
      <c r="I57" s="57"/>
      <c r="J57" s="43"/>
      <c r="K57" s="43"/>
      <c r="L57" s="43"/>
    </row>
    <row r="58" spans="1:4" ht="25.5">
      <c r="A58" s="6"/>
      <c r="B58" s="7"/>
      <c r="C58" s="22"/>
      <c r="D58" s="23"/>
    </row>
    <row r="59" spans="1:4" ht="25.5">
      <c r="A59" s="6"/>
      <c r="B59" s="7"/>
      <c r="C59" s="8"/>
      <c r="D59" s="25"/>
    </row>
    <row r="60" spans="1:3" ht="25.5">
      <c r="A60" s="4"/>
      <c r="B60" s="4"/>
      <c r="C60" s="26"/>
    </row>
    <row r="61" spans="1:3" ht="25.5">
      <c r="A61" s="4"/>
      <c r="B61" s="4"/>
      <c r="C61" s="26"/>
    </row>
    <row r="62" spans="1:2" ht="25.5">
      <c r="A62" s="4"/>
      <c r="B62" s="4"/>
    </row>
    <row r="63" spans="1:2" ht="25.5">
      <c r="A63" s="4"/>
      <c r="B63" s="4"/>
    </row>
    <row r="64" spans="1:2" ht="25.5">
      <c r="A64" s="4"/>
      <c r="B64" s="4"/>
    </row>
    <row r="65" spans="1:2" ht="25.5">
      <c r="A65" s="4"/>
      <c r="B65" s="4"/>
    </row>
    <row r="66" spans="1:2" ht="25.5">
      <c r="A66" s="4"/>
      <c r="B66" s="4"/>
    </row>
    <row r="67" spans="1:2" ht="25.5">
      <c r="A67" s="4"/>
      <c r="B67" s="4"/>
    </row>
    <row r="68" spans="1:2" ht="25.5">
      <c r="A68" s="4"/>
      <c r="B68" s="4"/>
    </row>
    <row r="69" spans="1:2" ht="25.5">
      <c r="A69" s="4"/>
      <c r="B69" s="4"/>
    </row>
    <row r="70" spans="1:2" ht="25.5">
      <c r="A70" s="4"/>
      <c r="B70" s="4"/>
    </row>
    <row r="71" spans="1:2" ht="25.5">
      <c r="A71" s="4"/>
      <c r="B71" s="4"/>
    </row>
    <row r="72" spans="1:2" ht="25.5">
      <c r="A72" s="4"/>
      <c r="B72" s="4"/>
    </row>
    <row r="73" spans="1:2" ht="25.5">
      <c r="A73" s="4"/>
      <c r="B73" s="4"/>
    </row>
  </sheetData>
  <sheetProtection/>
  <printOptions/>
  <pageMargins left="0.75" right="0.75" top="1" bottom="1" header="0.5" footer="0.5"/>
  <pageSetup horizontalDpi="300" verticalDpi="300" orientation="landscape" scale="32" r:id="rId1"/>
  <headerFooter alignWithMargins="0">
    <oddHeader>&amp;L                                                                                                       &amp;C&amp;"Arial,Bold"&amp;24Yale Class of 1964
Financial Forecast to 6-30-24</oddHeader>
  </headerFooter>
  <colBreaks count="1" manualBreakCount="1">
    <brk id="12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Brennan</dc:creator>
  <cp:keywords/>
  <dc:description/>
  <cp:lastModifiedBy>Sam Francis</cp:lastModifiedBy>
  <cp:lastPrinted>2022-01-27T17:09:11Z</cp:lastPrinted>
  <dcterms:created xsi:type="dcterms:W3CDTF">2001-02-04T21:03:00Z</dcterms:created>
  <dcterms:modified xsi:type="dcterms:W3CDTF">2022-02-25T21:57:22Z</dcterms:modified>
  <cp:category/>
  <cp:version/>
  <cp:contentType/>
  <cp:contentStatus/>
</cp:coreProperties>
</file>